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7\"/>
    </mc:Choice>
  </mc:AlternateContent>
  <bookViews>
    <workbookView xWindow="96" yWindow="36" windowWidth="9360" windowHeight="4440"/>
  </bookViews>
  <sheets>
    <sheet name="Model" sheetId="1" r:id="rId1"/>
    <sheet name="Model_STS" sheetId="5" state="hidden" r:id="rId2"/>
    <sheet name="STS_1" sheetId="6" r:id="rId3"/>
    <sheet name="STS_2" sheetId="7" r:id="rId4"/>
  </sheets>
  <definedNames>
    <definedName name="Amounts_spent_on_promotion">Model!$B$16:$C$16</definedName>
    <definedName name="Budget">Model!$F$16</definedName>
    <definedName name="ChartData" localSheetId="2">STS_1!$K$5:$K$11</definedName>
    <definedName name="ChartData" localSheetId="3">STS_2!$K$5:$K$11</definedName>
    <definedName name="InputValues" localSheetId="2">STS_1!$A$5:$A$11</definedName>
    <definedName name="InputValues" localSheetId="3">STS_2!$A$5:$A$11</definedName>
    <definedName name="lssolver_est" localSheetId="0" hidden="1">2</definedName>
    <definedName name="lssolver_itr" localSheetId="0" hidden="1">0</definedName>
    <definedName name="lssolver_neg" localSheetId="0" hidden="1">0</definedName>
    <definedName name="lssolver_piv" localSheetId="0" hidden="1">0</definedName>
    <definedName name="lssolver_pre" localSheetId="0" hidden="1">0</definedName>
    <definedName name="lssolver_red" localSheetId="0" hidden="1">0</definedName>
    <definedName name="lssolver_rep" localSheetId="0" hidden="1">2</definedName>
    <definedName name="lssolver_scl" localSheetId="0" hidden="1">0</definedName>
    <definedName name="lssolver_sho" localSheetId="0" hidden="1">2</definedName>
    <definedName name="lssolver_sol" localSheetId="0" hidden="1">0</definedName>
    <definedName name="lssolver_tim" localSheetId="0" hidden="1">0</definedName>
    <definedName name="lssolver_tol" localSheetId="0" hidden="1">0</definedName>
    <definedName name="OutputAddresses" localSheetId="2">STS_1!$B$4:$D$4</definedName>
    <definedName name="OutputAddresses" localSheetId="3">STS_2!$B$4:$D$4</definedName>
    <definedName name="OutputValues" localSheetId="2">STS_1!$B$5:$D$11</definedName>
    <definedName name="OutputValues" localSheetId="3">STS_2!$B$5:$D$11</definedName>
    <definedName name="Profit">Model!$B$24</definedName>
    <definedName name="qpsolver_itr" localSheetId="0" hidden="1">100</definedName>
    <definedName name="qpsolver_lin" localSheetId="0" hidden="1">1</definedName>
    <definedName name="qpsolver_neg" localSheetId="0" hidden="1">0</definedName>
    <definedName name="qpsolver_piv" localSheetId="0" hidden="1">0.000001</definedName>
    <definedName name="qpsolver_pre" localSheetId="0" hidden="1">0.000001</definedName>
    <definedName name="qpsolver_red" localSheetId="0" hidden="1">0.000001</definedName>
    <definedName name="qpsolver_rep" localSheetId="0" hidden="1">2</definedName>
    <definedName name="qpsolver_scl" localSheetId="0" hidden="1">2</definedName>
    <definedName name="qpsolver_sho" localSheetId="0" hidden="1">2</definedName>
    <definedName name="qpsolver_tim" localSheetId="0" hidden="1">100</definedName>
    <definedName name="qpsolver_tol" localSheetId="0" hidden="1">0.05</definedName>
    <definedName name="solver_adj" localSheetId="0" hidden="1">Model!$B$16:$C$16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Model!$D$16</definedName>
    <definedName name="solver_lhs2" localSheetId="0" hidden="1">Model!$B$16:$C$16</definedName>
    <definedName name="solver_lin" localSheetId="0" hidden="1">2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Model!$B$24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3</definedName>
    <definedName name="solver_reo" localSheetId="0" hidden="1">2</definedName>
    <definedName name="solver_rep" localSheetId="0" hidden="1">2</definedName>
    <definedName name="solver_rhs1" localSheetId="0" hidden="1">Budget</definedName>
    <definedName name="solver_rhs2" localSheetId="0" hidden="1">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  <definedName name="sssolver_cvg" localSheetId="0" hidden="1">0.0001</definedName>
    <definedName name="sssolver_drv" localSheetId="0" hidden="1">1</definedName>
    <definedName name="sssolver_est" localSheetId="0" hidden="1">1</definedName>
    <definedName name="sssolver_itr" localSheetId="0" hidden="1">100</definedName>
    <definedName name="sssolver_lin" localSheetId="0" hidden="1">2</definedName>
    <definedName name="sssolver_neg" localSheetId="0" hidden="1">0</definedName>
    <definedName name="sssolver_nwt" localSheetId="0" hidden="1">1</definedName>
    <definedName name="sssolver_pre" localSheetId="0" hidden="1">0.000001</definedName>
    <definedName name="sssolver_rep" localSheetId="0" hidden="1">2</definedName>
    <definedName name="sssolver_scl" localSheetId="0" hidden="1">2</definedName>
    <definedName name="sssolver_sho" localSheetId="0" hidden="1">2</definedName>
    <definedName name="sssolver_tim" localSheetId="0" hidden="1">100</definedName>
    <definedName name="sssolver_tol" localSheetId="0" hidden="1">0.05</definedName>
    <definedName name="Total_spent">Model!$D$16</definedName>
  </definedNames>
  <calcPr calcId="152511" iterate="1"/>
</workbook>
</file>

<file path=xl/calcChain.xml><?xml version="1.0" encoding="utf-8"?>
<calcChain xmlns="http://schemas.openxmlformats.org/spreadsheetml/2006/main">
  <c r="K1" i="7" l="1"/>
  <c r="J4" i="7"/>
  <c r="K11" i="7" s="1"/>
  <c r="K1" i="6"/>
  <c r="J4" i="6"/>
  <c r="K11" i="6" s="1"/>
  <c r="C18" i="1"/>
  <c r="B18" i="1"/>
  <c r="D16" i="1"/>
  <c r="B20" i="1" s="1"/>
  <c r="K6" i="7" l="1"/>
  <c r="K8" i="7"/>
  <c r="K10" i="7"/>
  <c r="K5" i="7"/>
  <c r="K7" i="7"/>
  <c r="K9" i="7"/>
  <c r="K6" i="6"/>
  <c r="K8" i="6"/>
  <c r="K10" i="6"/>
  <c r="K5" i="6"/>
  <c r="K7" i="6"/>
  <c r="K9" i="6"/>
  <c r="B22" i="1"/>
  <c r="B21" i="1"/>
  <c r="B24" i="1" l="1"/>
</calcChain>
</file>

<file path=xl/comments1.xml><?xml version="1.0" encoding="utf-8"?>
<comments xmlns="http://schemas.openxmlformats.org/spreadsheetml/2006/main">
  <authors>
    <author>Chris Albright</author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1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1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1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1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1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1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comments2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sharedStrings.xml><?xml version="1.0" encoding="utf-8"?>
<sst xmlns="http://schemas.openxmlformats.org/spreadsheetml/2006/main" count="51" uniqueCount="37">
  <si>
    <t>Shipping/production costs and selling prices</t>
  </si>
  <si>
    <t>Territory 1</t>
  </si>
  <si>
    <t>Territory 2</t>
  </si>
  <si>
    <t>Unit selling price</t>
  </si>
  <si>
    <t>Unit shipping/ production cost</t>
  </si>
  <si>
    <t>A</t>
  </si>
  <si>
    <t>y</t>
  </si>
  <si>
    <t>Amounts spent on promotion</t>
  </si>
  <si>
    <t>Budget</t>
  </si>
  <si>
    <t>&lt;=</t>
  </si>
  <si>
    <t>Demand generated</t>
  </si>
  <si>
    <t>Total promotion cost</t>
  </si>
  <si>
    <t>Shipping/production cost</t>
  </si>
  <si>
    <t>Revenue</t>
  </si>
  <si>
    <t>Profit</t>
  </si>
  <si>
    <t>Promotional expenses</t>
  </si>
  <si>
    <t>Range names used:</t>
  </si>
  <si>
    <t>$B$16:$C$16,$B$24</t>
  </si>
  <si>
    <t>$C$7</t>
  </si>
  <si>
    <t>=Model!$F$16</t>
  </si>
  <si>
    <t>=Model!$B$24</t>
  </si>
  <si>
    <t>=Model!$B$16:$C$16</t>
  </si>
  <si>
    <t>=Model!$D$16</t>
  </si>
  <si>
    <r>
      <t>Demand for beer (cases) when promotion is x dollars is of form A*x</t>
    </r>
    <r>
      <rPr>
        <vertAlign val="superscript"/>
        <sz val="11"/>
        <rFont val="Calibri"/>
        <family val="2"/>
      </rPr>
      <t>y</t>
    </r>
    <r>
      <rPr>
        <sz val="11"/>
        <rFont val="Calibri"/>
        <family val="2"/>
      </rPr>
      <t>, where:</t>
    </r>
  </si>
  <si>
    <t>Total spent</t>
  </si>
  <si>
    <t>Amounts_spent_on_promotion</t>
  </si>
  <si>
    <t>Total_spent</t>
  </si>
  <si>
    <t>Oneway analysis for Solver model in Model worksheet</t>
  </si>
  <si>
    <t>Selling price 1 (cell $B$7) values along side, output cell(s) along top</t>
  </si>
  <si>
    <t>Amounts_spent_on_promotion_1</t>
  </si>
  <si>
    <t>Amounts_spent_on_promotion_2</t>
  </si>
  <si>
    <t>Data for chart</t>
  </si>
  <si>
    <t>Selling price 2</t>
  </si>
  <si>
    <t>Selling price 2 (cell $C$7) values along side, output cell(s) along top</t>
  </si>
  <si>
    <t>Part a</t>
  </si>
  <si>
    <t>Part b</t>
  </si>
  <si>
    <t xml:space="preserve">Change the value in cell F15 to $5,001 and rerun Solver.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</si>
</sst>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8" x14ac:knownFonts="1">
    <font>
      <sz val="11"/>
      <name val="Calibri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vertAlign val="superscript"/>
      <sz val="11"/>
      <name val="Calibri"/>
      <family val="2"/>
    </font>
    <font>
      <b/>
      <sz val="10"/>
      <name val="Arial"/>
      <family val="2"/>
    </font>
    <font>
      <sz val="10"/>
      <color rgb="FFFFFFFF"/>
      <name val="Arial"/>
      <family val="2"/>
    </font>
    <font>
      <sz val="11"/>
      <color rgb="FFFFFFFF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right"/>
    </xf>
    <xf numFmtId="164" fontId="3" fillId="2" borderId="0" xfId="0" applyNumberFormat="1" applyFont="1" applyFill="1" applyBorder="1"/>
    <xf numFmtId="0" fontId="3" fillId="2" borderId="0" xfId="0" applyFont="1" applyFill="1" applyBorder="1"/>
    <xf numFmtId="12" fontId="3" fillId="2" borderId="0" xfId="0" applyNumberFormat="1" applyFont="1" applyFill="1" applyBorder="1"/>
    <xf numFmtId="164" fontId="3" fillId="3" borderId="0" xfId="0" applyNumberFormat="1" applyFont="1" applyFill="1" applyBorder="1"/>
    <xf numFmtId="164" fontId="3" fillId="0" borderId="0" xfId="0" applyNumberFormat="1" applyFont="1"/>
    <xf numFmtId="0" fontId="3" fillId="0" borderId="0" xfId="0" applyFont="1" applyAlignment="1">
      <alignment horizontal="center"/>
    </xf>
    <xf numFmtId="2" fontId="3" fillId="0" borderId="0" xfId="0" applyNumberFormat="1" applyFont="1"/>
    <xf numFmtId="164" fontId="3" fillId="4" borderId="0" xfId="0" applyNumberFormat="1" applyFont="1" applyFill="1" applyBorder="1"/>
    <xf numFmtId="164" fontId="3" fillId="0" borderId="6" xfId="0" applyNumberFormat="1" applyFont="1" applyBorder="1"/>
    <xf numFmtId="164" fontId="3" fillId="0" borderId="7" xfId="0" applyNumberFormat="1" applyFont="1" applyBorder="1"/>
    <xf numFmtId="164" fontId="3" fillId="0" borderId="8" xfId="0" applyNumberFormat="1" applyFont="1" applyBorder="1"/>
    <xf numFmtId="49" fontId="0" fillId="0" borderId="0" xfId="0" applyNumberFormat="1"/>
    <xf numFmtId="0" fontId="5" fillId="0" borderId="0" xfId="0" applyFont="1"/>
    <xf numFmtId="164" fontId="0" fillId="0" borderId="0" xfId="0" applyNumberFormat="1"/>
    <xf numFmtId="0" fontId="0" fillId="0" borderId="0" xfId="0" applyAlignment="1">
      <alignment horizontal="right" textRotation="90"/>
    </xf>
    <xf numFmtId="0" fontId="0" fillId="5" borderId="0" xfId="0" applyFill="1" applyAlignment="1">
      <alignment horizontal="right" textRotation="90"/>
    </xf>
    <xf numFmtId="0" fontId="6" fillId="0" borderId="0" xfId="0" applyFont="1"/>
    <xf numFmtId="164" fontId="0" fillId="0" borderId="1" xfId="0" applyNumberFormat="1" applyBorder="1"/>
    <xf numFmtId="164" fontId="0" fillId="0" borderId="0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164" fontId="0" fillId="0" borderId="5" xfId="0" applyNumberFormat="1" applyBorder="1"/>
    <xf numFmtId="0" fontId="7" fillId="0" borderId="0" xfId="0" applyFont="1"/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0" fontId="0" fillId="0" borderId="0" xfId="0" applyFont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Profit to Selling price 1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STS_1!$A$5:$A$11</c:f>
              <c:numCache>
                <c:formatCode>"$"#,##0</c:formatCode>
                <c:ptCount val="7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</c:numCache>
            </c:numRef>
          </c:cat>
          <c:val>
            <c:numRef>
              <c:f>STS_1!$K$5:$K$11</c:f>
              <c:numCache>
                <c:formatCode>General</c:formatCode>
                <c:ptCount val="7"/>
                <c:pt idx="0">
                  <c:v>11492.42</c:v>
                </c:pt>
                <c:pt idx="1">
                  <c:v>14026.3</c:v>
                </c:pt>
                <c:pt idx="2">
                  <c:v>17090.72</c:v>
                </c:pt>
                <c:pt idx="3">
                  <c:v>20495.099999999999</c:v>
                </c:pt>
                <c:pt idx="4">
                  <c:v>24120.44</c:v>
                </c:pt>
                <c:pt idx="5">
                  <c:v>27893.77</c:v>
                </c:pt>
                <c:pt idx="6">
                  <c:v>31769.55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4007232"/>
        <c:axId val="514004880"/>
      </c:lineChart>
      <c:catAx>
        <c:axId val="51400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Selling price 1 ($B$7)</a:t>
                </a:r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514004880"/>
        <c:crosses val="autoZero"/>
        <c:auto val="1"/>
        <c:lblAlgn val="ctr"/>
        <c:lblOffset val="100"/>
        <c:noMultiLvlLbl val="0"/>
      </c:catAx>
      <c:valAx>
        <c:axId val="514004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140072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STS_2!$K$1</c:f>
          <c:strCache>
            <c:ptCount val="1"/>
            <c:pt idx="0">
              <c:v>Sensitivity of Profit to Selling price 2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STS_2!$A$5:$A$11</c:f>
              <c:numCache>
                <c:formatCode>"$"#,##0</c:formatCode>
                <c:ptCount val="7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</c:numCache>
            </c:numRef>
          </c:cat>
          <c:val>
            <c:numRef>
              <c:f>STS_2!$K$5:$K$11</c:f>
              <c:numCache>
                <c:formatCode>General</c:formatCode>
                <c:ptCount val="7"/>
                <c:pt idx="0">
                  <c:v>17847.32</c:v>
                </c:pt>
                <c:pt idx="1">
                  <c:v>19041.63</c:v>
                </c:pt>
                <c:pt idx="2">
                  <c:v>20495.099999999999</c:v>
                </c:pt>
                <c:pt idx="3">
                  <c:v>22166.16</c:v>
                </c:pt>
                <c:pt idx="4">
                  <c:v>24017.24</c:v>
                </c:pt>
                <c:pt idx="5">
                  <c:v>26016.12</c:v>
                </c:pt>
                <c:pt idx="6">
                  <c:v>28136.080000000002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4007624"/>
        <c:axId val="514003312"/>
      </c:lineChart>
      <c:catAx>
        <c:axId val="514007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Selling price 2 ($C$7)</a:t>
                </a:r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514003312"/>
        <c:crosses val="autoZero"/>
        <c:auto val="1"/>
        <c:lblAlgn val="ctr"/>
        <c:lblOffset val="100"/>
        <c:noMultiLvlLbl val="0"/>
      </c:catAx>
      <c:valAx>
        <c:axId val="514003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140076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13</xdr:row>
      <xdr:rowOff>152400</xdr:rowOff>
    </xdr:from>
    <xdr:to>
      <xdr:col>18</xdr:col>
      <xdr:colOff>0</xdr:colOff>
      <xdr:row>31</xdr:row>
      <xdr:rowOff>95250</xdr:rowOff>
    </xdr:to>
    <xdr:graphicFrame macro="">
      <xdr:nvGraphicFramePr>
        <xdr:cNvPr id="2" name="STS_1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0</xdr:rowOff>
    </xdr:from>
    <xdr:to>
      <xdr:col>16</xdr:col>
      <xdr:colOff>0</xdr:colOff>
      <xdr:row>3</xdr:row>
      <xdr:rowOff>762000</xdr:rowOff>
    </xdr:to>
    <xdr:sp macro="" textlink="">
      <xdr:nvSpPr>
        <xdr:cNvPr id="4" name="TextBox 3"/>
        <xdr:cNvSpPr txBox="1"/>
      </xdr:nvSpPr>
      <xdr:spPr>
        <a:xfrm>
          <a:off x="7315200" y="548640"/>
          <a:ext cx="243840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12</xdr:row>
      <xdr:rowOff>0</xdr:rowOff>
    </xdr:from>
    <xdr:to>
      <xdr:col>18</xdr:col>
      <xdr:colOff>0</xdr:colOff>
      <xdr:row>27</xdr:row>
      <xdr:rowOff>0</xdr:rowOff>
    </xdr:to>
    <xdr:graphicFrame macro="">
      <xdr:nvGraphicFramePr>
        <xdr:cNvPr id="2" name="STS_2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0</xdr:rowOff>
    </xdr:from>
    <xdr:to>
      <xdr:col>16</xdr:col>
      <xdr:colOff>0</xdr:colOff>
      <xdr:row>3</xdr:row>
      <xdr:rowOff>762000</xdr:rowOff>
    </xdr:to>
    <xdr:sp macro="" textlink="">
      <xdr:nvSpPr>
        <xdr:cNvPr id="3" name="TextBox 2"/>
        <xdr:cNvSpPr txBox="1"/>
      </xdr:nvSpPr>
      <xdr:spPr>
        <a:xfrm>
          <a:off x="7315200" y="571500"/>
          <a:ext cx="243840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27"/>
  <sheetViews>
    <sheetView tabSelected="1" workbookViewId="0"/>
  </sheetViews>
  <sheetFormatPr defaultColWidth="9.109375" defaultRowHeight="14.4" x14ac:dyDescent="0.3"/>
  <cols>
    <col min="1" max="1" width="29" style="2" customWidth="1"/>
    <col min="2" max="2" width="11" style="2" customWidth="1"/>
    <col min="3" max="3" width="10.109375" style="2" customWidth="1"/>
    <col min="4" max="4" width="10.88671875" style="2" customWidth="1"/>
    <col min="5" max="16384" width="9.109375" style="2"/>
  </cols>
  <sheetData>
    <row r="1" spans="1:12" x14ac:dyDescent="0.3">
      <c r="A1" s="1" t="s">
        <v>15</v>
      </c>
      <c r="G1" s="1" t="s">
        <v>16</v>
      </c>
      <c r="K1" s="1"/>
    </row>
    <row r="2" spans="1:12" x14ac:dyDescent="0.3">
      <c r="G2" s="3" t="s">
        <v>25</v>
      </c>
      <c r="H2" s="3" t="s">
        <v>21</v>
      </c>
      <c r="K2" s="4"/>
      <c r="L2" s="5"/>
    </row>
    <row r="3" spans="1:12" x14ac:dyDescent="0.3">
      <c r="A3" s="1" t="s">
        <v>34</v>
      </c>
      <c r="G3" s="3" t="s">
        <v>8</v>
      </c>
      <c r="H3" s="3" t="s">
        <v>19</v>
      </c>
      <c r="K3" s="4"/>
      <c r="L3" s="5"/>
    </row>
    <row r="4" spans="1:12" x14ac:dyDescent="0.3">
      <c r="G4" s="3" t="s">
        <v>14</v>
      </c>
      <c r="H4" s="3" t="s">
        <v>20</v>
      </c>
      <c r="K4" s="4"/>
      <c r="L4" s="5"/>
    </row>
    <row r="5" spans="1:12" x14ac:dyDescent="0.3">
      <c r="A5" s="2" t="s">
        <v>0</v>
      </c>
      <c r="G5" s="3" t="s">
        <v>26</v>
      </c>
      <c r="H5" s="3" t="s">
        <v>22</v>
      </c>
      <c r="K5" s="4"/>
      <c r="L5" s="5"/>
    </row>
    <row r="6" spans="1:12" x14ac:dyDescent="0.3">
      <c r="B6" s="6" t="s">
        <v>1</v>
      </c>
      <c r="C6" s="6" t="s">
        <v>2</v>
      </c>
      <c r="K6" s="4"/>
      <c r="L6" s="5"/>
    </row>
    <row r="7" spans="1:12" x14ac:dyDescent="0.3">
      <c r="A7" s="2" t="s">
        <v>3</v>
      </c>
      <c r="B7" s="7">
        <v>10</v>
      </c>
      <c r="C7" s="7">
        <v>9</v>
      </c>
      <c r="K7" s="4"/>
      <c r="L7" s="5"/>
    </row>
    <row r="8" spans="1:12" x14ac:dyDescent="0.3">
      <c r="A8" s="2" t="s">
        <v>4</v>
      </c>
      <c r="B8" s="7">
        <v>5</v>
      </c>
      <c r="C8" s="7">
        <v>4</v>
      </c>
      <c r="K8" s="4"/>
      <c r="L8" s="5"/>
    </row>
    <row r="10" spans="1:12" ht="16.2" x14ac:dyDescent="0.3">
      <c r="A10" s="2" t="s">
        <v>23</v>
      </c>
    </row>
    <row r="11" spans="1:12" x14ac:dyDescent="0.3">
      <c r="B11" s="6" t="s">
        <v>1</v>
      </c>
      <c r="C11" s="6" t="s">
        <v>2</v>
      </c>
    </row>
    <row r="12" spans="1:12" x14ac:dyDescent="0.3">
      <c r="A12" s="2" t="s">
        <v>5</v>
      </c>
      <c r="B12" s="8">
        <v>60</v>
      </c>
      <c r="C12" s="8">
        <v>40</v>
      </c>
    </row>
    <row r="13" spans="1:12" x14ac:dyDescent="0.3">
      <c r="A13" s="2" t="s">
        <v>6</v>
      </c>
      <c r="B13" s="9">
        <v>0.5</v>
      </c>
      <c r="C13" s="9">
        <v>0.5</v>
      </c>
    </row>
    <row r="15" spans="1:12" x14ac:dyDescent="0.3">
      <c r="B15" s="6" t="s">
        <v>1</v>
      </c>
      <c r="C15" s="6" t="s">
        <v>2</v>
      </c>
      <c r="D15" s="6" t="s">
        <v>24</v>
      </c>
      <c r="E15" s="6"/>
      <c r="F15" s="6" t="s">
        <v>8</v>
      </c>
    </row>
    <row r="16" spans="1:12" x14ac:dyDescent="0.3">
      <c r="A16" s="2" t="s">
        <v>7</v>
      </c>
      <c r="B16" s="10">
        <v>3461.5380859375</v>
      </c>
      <c r="C16" s="10">
        <v>1538.4620361328125</v>
      </c>
      <c r="D16" s="11">
        <f>SUM(B16:C16)</f>
        <v>5000.0001220703125</v>
      </c>
      <c r="E16" s="12" t="s">
        <v>9</v>
      </c>
      <c r="F16" s="7">
        <v>5000</v>
      </c>
    </row>
    <row r="18" spans="1:3" x14ac:dyDescent="0.3">
      <c r="A18" s="2" t="s">
        <v>10</v>
      </c>
      <c r="B18" s="13">
        <f>B12*B16^B13</f>
        <v>3530.0902409676441</v>
      </c>
      <c r="C18" s="13">
        <f>C12*C16^C13</f>
        <v>1568.9293348690055</v>
      </c>
    </row>
    <row r="20" spans="1:3" x14ac:dyDescent="0.3">
      <c r="A20" s="2" t="s">
        <v>11</v>
      </c>
      <c r="B20" s="11">
        <f>D16</f>
        <v>5000.0001220703125</v>
      </c>
    </row>
    <row r="21" spans="1:3" x14ac:dyDescent="0.3">
      <c r="A21" s="2" t="s">
        <v>12</v>
      </c>
      <c r="B21" s="11">
        <f>SUMPRODUCT(B18:C18,B8:C8)</f>
        <v>23926.168544314241</v>
      </c>
    </row>
    <row r="22" spans="1:3" x14ac:dyDescent="0.3">
      <c r="A22" s="2" t="s">
        <v>13</v>
      </c>
      <c r="B22" s="11">
        <f>SUMPRODUCT(B18:C18,B7:C7)</f>
        <v>49421.266423497495</v>
      </c>
    </row>
    <row r="23" spans="1:3" x14ac:dyDescent="0.3">
      <c r="B23" s="11"/>
    </row>
    <row r="24" spans="1:3" x14ac:dyDescent="0.3">
      <c r="A24" s="2" t="s">
        <v>14</v>
      </c>
      <c r="B24" s="14">
        <f>B22-SUM(B20:B21)</f>
        <v>20495.097757112941</v>
      </c>
    </row>
    <row r="26" spans="1:3" x14ac:dyDescent="0.3">
      <c r="A26" s="1" t="s">
        <v>35</v>
      </c>
    </row>
    <row r="27" spans="1:3" x14ac:dyDescent="0.3">
      <c r="A27" s="34" t="s">
        <v>36</v>
      </c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6.17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15"/>
  <sheetViews>
    <sheetView workbookViewId="0"/>
  </sheetViews>
  <sheetFormatPr defaultRowHeight="14.4" x14ac:dyDescent="0.3"/>
  <sheetData>
    <row r="1" spans="1:2" x14ac:dyDescent="0.3">
      <c r="A1">
        <v>1</v>
      </c>
    </row>
    <row r="2" spans="1:2" x14ac:dyDescent="0.3">
      <c r="A2" t="s">
        <v>18</v>
      </c>
    </row>
    <row r="3" spans="1:2" x14ac:dyDescent="0.3">
      <c r="A3">
        <v>1</v>
      </c>
    </row>
    <row r="4" spans="1:2" x14ac:dyDescent="0.3">
      <c r="A4">
        <v>7</v>
      </c>
    </row>
    <row r="5" spans="1:2" x14ac:dyDescent="0.3">
      <c r="A5">
        <v>13</v>
      </c>
    </row>
    <row r="6" spans="1:2" x14ac:dyDescent="0.3">
      <c r="A6">
        <v>1</v>
      </c>
    </row>
    <row r="8" spans="1:2" x14ac:dyDescent="0.3">
      <c r="A8" s="18"/>
      <c r="B8" s="18"/>
    </row>
    <row r="9" spans="1:2" x14ac:dyDescent="0.3">
      <c r="A9" t="s">
        <v>17</v>
      </c>
    </row>
    <row r="10" spans="1:2" x14ac:dyDescent="0.3">
      <c r="A10" t="s">
        <v>32</v>
      </c>
    </row>
    <row r="15" spans="1:2" x14ac:dyDescent="0.3">
      <c r="B15" s="1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K11"/>
  <sheetViews>
    <sheetView workbookViewId="0"/>
  </sheetViews>
  <sheetFormatPr defaultRowHeight="14.4" x14ac:dyDescent="0.3"/>
  <sheetData>
    <row r="1" spans="1:11" x14ac:dyDescent="0.3">
      <c r="A1" s="19" t="s">
        <v>27</v>
      </c>
      <c r="K1" s="23" t="str">
        <f>CONCATENATE("Sensitivity of ",$K$4," to ","Selling price 1")</f>
        <v>Sensitivity of Profit to Selling price 1</v>
      </c>
    </row>
    <row r="3" spans="1:11" x14ac:dyDescent="0.3">
      <c r="A3" t="s">
        <v>28</v>
      </c>
      <c r="K3" t="s">
        <v>31</v>
      </c>
    </row>
    <row r="4" spans="1:11" ht="156" x14ac:dyDescent="0.3">
      <c r="B4" s="21" t="s">
        <v>29</v>
      </c>
      <c r="C4" s="21" t="s">
        <v>30</v>
      </c>
      <c r="D4" s="21" t="s">
        <v>14</v>
      </c>
      <c r="J4" s="23">
        <f>MATCH($K$4,OutputAddresses,0)</f>
        <v>3</v>
      </c>
      <c r="K4" s="22" t="s">
        <v>14</v>
      </c>
    </row>
    <row r="5" spans="1:11" x14ac:dyDescent="0.3">
      <c r="A5" s="20">
        <v>7</v>
      </c>
      <c r="B5" s="15">
        <v>1323.53</v>
      </c>
      <c r="C5" s="16">
        <v>3676.47</v>
      </c>
      <c r="D5" s="17">
        <v>11492.42</v>
      </c>
      <c r="K5">
        <f>INDEX(OutputValues,1,$J$4)</f>
        <v>11492.42</v>
      </c>
    </row>
    <row r="6" spans="1:11" x14ac:dyDescent="0.3">
      <c r="A6" s="20">
        <v>8</v>
      </c>
      <c r="B6" s="24">
        <v>2237.5700000000002</v>
      </c>
      <c r="C6" s="25">
        <v>2762.43</v>
      </c>
      <c r="D6" s="26">
        <v>14026.3</v>
      </c>
      <c r="K6">
        <f>INDEX(OutputValues,2,$J$4)</f>
        <v>14026.3</v>
      </c>
    </row>
    <row r="7" spans="1:11" x14ac:dyDescent="0.3">
      <c r="A7" s="20">
        <v>9</v>
      </c>
      <c r="B7" s="24">
        <v>2950.82</v>
      </c>
      <c r="C7" s="25">
        <v>2049.1799999999998</v>
      </c>
      <c r="D7" s="26">
        <v>17090.72</v>
      </c>
      <c r="K7">
        <f>INDEX(OutputValues,3,$J$4)</f>
        <v>17090.72</v>
      </c>
    </row>
    <row r="8" spans="1:11" x14ac:dyDescent="0.3">
      <c r="A8" s="20">
        <v>10</v>
      </c>
      <c r="B8" s="24">
        <v>3461.54</v>
      </c>
      <c r="C8" s="25">
        <v>1538.46</v>
      </c>
      <c r="D8" s="26">
        <v>20495.099999999999</v>
      </c>
      <c r="K8">
        <f>INDEX(OutputValues,4,$J$4)</f>
        <v>20495.099999999999</v>
      </c>
    </row>
    <row r="9" spans="1:11" x14ac:dyDescent="0.3">
      <c r="A9" s="20">
        <v>11</v>
      </c>
      <c r="B9" s="24">
        <v>3820.75</v>
      </c>
      <c r="C9" s="25">
        <v>1179.25</v>
      </c>
      <c r="D9" s="26">
        <v>24120.44</v>
      </c>
      <c r="K9">
        <f>INDEX(OutputValues,5,$J$4)</f>
        <v>24120.44</v>
      </c>
    </row>
    <row r="10" spans="1:11" x14ac:dyDescent="0.3">
      <c r="A10" s="20">
        <v>12</v>
      </c>
      <c r="B10" s="24">
        <v>4075.79</v>
      </c>
      <c r="C10" s="25">
        <v>924.21</v>
      </c>
      <c r="D10" s="26">
        <v>27893.77</v>
      </c>
      <c r="K10">
        <f>INDEX(OutputValues,6,$J$4)</f>
        <v>27893.77</v>
      </c>
    </row>
    <row r="11" spans="1:11" x14ac:dyDescent="0.3">
      <c r="A11" s="20">
        <v>13</v>
      </c>
      <c r="B11" s="27">
        <v>4260.3599999999997</v>
      </c>
      <c r="C11" s="28">
        <v>739.65</v>
      </c>
      <c r="D11" s="29">
        <v>31769.55</v>
      </c>
      <c r="K11">
        <f>INDEX(OutputValues,7,$J$4)</f>
        <v>31769.55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/>
  <dimension ref="A1:K11"/>
  <sheetViews>
    <sheetView workbookViewId="0"/>
  </sheetViews>
  <sheetFormatPr defaultRowHeight="14.4" x14ac:dyDescent="0.3"/>
  <sheetData>
    <row r="1" spans="1:11" x14ac:dyDescent="0.3">
      <c r="A1" s="1" t="s">
        <v>27</v>
      </c>
      <c r="K1" s="30" t="str">
        <f>CONCATENATE("Sensitivity of ",$K$4," to ","Selling price 2")</f>
        <v>Sensitivity of Profit to Selling price 2</v>
      </c>
    </row>
    <row r="3" spans="1:11" x14ac:dyDescent="0.3">
      <c r="A3" t="s">
        <v>33</v>
      </c>
      <c r="K3" t="s">
        <v>31</v>
      </c>
    </row>
    <row r="4" spans="1:11" ht="156" x14ac:dyDescent="0.3">
      <c r="B4" s="21" t="s">
        <v>29</v>
      </c>
      <c r="C4" s="21" t="s">
        <v>30</v>
      </c>
      <c r="D4" s="21" t="s">
        <v>14</v>
      </c>
      <c r="J4" s="30">
        <f>MATCH($K$4,OutputAddresses,0)</f>
        <v>3</v>
      </c>
      <c r="K4" s="22" t="s">
        <v>14</v>
      </c>
    </row>
    <row r="5" spans="1:11" x14ac:dyDescent="0.3">
      <c r="A5" s="20">
        <v>7</v>
      </c>
      <c r="B5" s="31">
        <v>4310.34</v>
      </c>
      <c r="C5" s="32">
        <v>689.66</v>
      </c>
      <c r="D5" s="33">
        <v>17847.32</v>
      </c>
      <c r="K5">
        <f>INDEX(OutputValues,1,$J$4)</f>
        <v>17847.32</v>
      </c>
    </row>
    <row r="6" spans="1:11" x14ac:dyDescent="0.3">
      <c r="A6" s="20">
        <v>8</v>
      </c>
      <c r="B6" s="24">
        <v>3892.73</v>
      </c>
      <c r="C6" s="25">
        <v>1107.27</v>
      </c>
      <c r="D6" s="26">
        <v>19041.63</v>
      </c>
      <c r="K6">
        <f>INDEX(OutputValues,2,$J$4)</f>
        <v>19041.63</v>
      </c>
    </row>
    <row r="7" spans="1:11" x14ac:dyDescent="0.3">
      <c r="A7" s="20">
        <v>9</v>
      </c>
      <c r="B7" s="24">
        <v>3461.54</v>
      </c>
      <c r="C7" s="25">
        <v>1538.46</v>
      </c>
      <c r="D7" s="26">
        <v>20495.099999999999</v>
      </c>
      <c r="K7">
        <f>INDEX(OutputValues,3,$J$4)</f>
        <v>20495.099999999999</v>
      </c>
    </row>
    <row r="8" spans="1:11" x14ac:dyDescent="0.3">
      <c r="A8" s="20">
        <v>10</v>
      </c>
      <c r="B8" s="24">
        <v>3048.78</v>
      </c>
      <c r="C8" s="25">
        <v>1951.22</v>
      </c>
      <c r="D8" s="26">
        <v>22166.16</v>
      </c>
      <c r="K8">
        <f>INDEX(OutputValues,4,$J$4)</f>
        <v>22166.16</v>
      </c>
    </row>
    <row r="9" spans="1:11" x14ac:dyDescent="0.3">
      <c r="A9" s="20">
        <v>11</v>
      </c>
      <c r="B9" s="24">
        <v>2672.21</v>
      </c>
      <c r="C9" s="25">
        <v>2327.79</v>
      </c>
      <c r="D9" s="26">
        <v>24017.24</v>
      </c>
      <c r="K9">
        <f>INDEX(OutputValues,5,$J$4)</f>
        <v>24017.24</v>
      </c>
    </row>
    <row r="10" spans="1:11" x14ac:dyDescent="0.3">
      <c r="A10" s="20">
        <v>12</v>
      </c>
      <c r="B10" s="24">
        <v>2338.88</v>
      </c>
      <c r="C10" s="25">
        <v>2661.12</v>
      </c>
      <c r="D10" s="26">
        <v>26016.12</v>
      </c>
      <c r="K10">
        <f>INDEX(OutputValues,6,$J$4)</f>
        <v>26016.12</v>
      </c>
    </row>
    <row r="11" spans="1:11" x14ac:dyDescent="0.3">
      <c r="A11" s="20">
        <v>13</v>
      </c>
      <c r="B11" s="27">
        <v>2049.1799999999998</v>
      </c>
      <c r="C11" s="28">
        <v>2950.82</v>
      </c>
      <c r="D11" s="29">
        <v>28136.080000000002</v>
      </c>
      <c r="K11">
        <f>INDEX(OutputValues,7,$J$4)</f>
        <v>28136.080000000002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12</vt:i4>
      </vt:variant>
    </vt:vector>
  </HeadingPairs>
  <TitlesOfParts>
    <vt:vector size="16" baseType="lpstr">
      <vt:lpstr>Model</vt:lpstr>
      <vt:lpstr>Model_STS</vt:lpstr>
      <vt:lpstr>STS_1</vt:lpstr>
      <vt:lpstr>STS_2</vt:lpstr>
      <vt:lpstr>Amounts_spent_on_promotion</vt:lpstr>
      <vt:lpstr>Budget</vt:lpstr>
      <vt:lpstr>STS_1!ChartData</vt:lpstr>
      <vt:lpstr>STS_2!ChartData</vt:lpstr>
      <vt:lpstr>STS_1!InputValues</vt:lpstr>
      <vt:lpstr>STS_2!InputValues</vt:lpstr>
      <vt:lpstr>STS_1!OutputAddresses</vt:lpstr>
      <vt:lpstr>STS_2!OutputAddresses</vt:lpstr>
      <vt:lpstr>STS_1!OutputValues</vt:lpstr>
      <vt:lpstr>STS_2!OutputValues</vt:lpstr>
      <vt:lpstr>Profit</vt:lpstr>
      <vt:lpstr>Total_spent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1996-04-23T00:58:26Z</cp:lastPrinted>
  <dcterms:created xsi:type="dcterms:W3CDTF">1996-04-23T00:44:28Z</dcterms:created>
  <dcterms:modified xsi:type="dcterms:W3CDTF">2014-03-11T14:27:01Z</dcterms:modified>
</cp:coreProperties>
</file>